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t. Sindico\Documents\Archivos Clasificados\Construccion de Funeraria y Multiuso\"/>
    </mc:Choice>
  </mc:AlternateContent>
  <bookViews>
    <workbookView xWindow="0" yWindow="0" windowWidth="2370" windowHeight="0"/>
  </bookViews>
  <sheets>
    <sheet name="SALON MULTIUSO" sheetId="1" r:id="rId1"/>
  </sheets>
  <definedNames>
    <definedName name="_xlnm.Print_Area" localSheetId="0">'SALON MULTIUSO'!$A$1:$G$112</definedName>
  </definedNames>
  <calcPr calcId="152511"/>
</workbook>
</file>

<file path=xl/calcChain.xml><?xml version="1.0" encoding="utf-8"?>
<calcChain xmlns="http://schemas.openxmlformats.org/spreadsheetml/2006/main">
  <c r="F90" i="1" l="1"/>
  <c r="F100" i="1"/>
  <c r="G101" i="1" s="1"/>
  <c r="F97" i="1"/>
  <c r="G98" i="1" s="1"/>
  <c r="F94" i="1"/>
  <c r="F93" i="1"/>
  <c r="G95" i="1" s="1"/>
  <c r="F89" i="1"/>
  <c r="F88" i="1"/>
  <c r="F87" i="1"/>
  <c r="F84" i="1"/>
  <c r="F83" i="1"/>
  <c r="F78" i="1"/>
  <c r="F79" i="1"/>
  <c r="F75" i="1"/>
  <c r="F74" i="1"/>
  <c r="F70" i="1"/>
  <c r="F69" i="1"/>
  <c r="F68" i="1"/>
  <c r="F67" i="1"/>
  <c r="F64" i="1"/>
  <c r="F63" i="1"/>
  <c r="F62" i="1"/>
  <c r="F61" i="1"/>
  <c r="F60" i="1"/>
  <c r="F59" i="1"/>
  <c r="F58" i="1"/>
  <c r="F57" i="1"/>
  <c r="F56" i="1"/>
  <c r="F55" i="1"/>
  <c r="F52" i="1"/>
  <c r="F51" i="1"/>
  <c r="F50" i="1"/>
  <c r="F49" i="1"/>
  <c r="F48" i="1"/>
  <c r="F47" i="1"/>
  <c r="F46" i="1"/>
  <c r="F45" i="1"/>
  <c r="F42" i="1"/>
  <c r="G43" i="1" s="1"/>
  <c r="F38" i="1"/>
  <c r="F37" i="1"/>
  <c r="F33" i="1"/>
  <c r="G34" i="1" s="1"/>
  <c r="F30" i="1"/>
  <c r="G31" i="1" s="1"/>
  <c r="F27" i="1"/>
  <c r="G28" i="1" s="1"/>
  <c r="F24" i="1"/>
  <c r="F23" i="1"/>
  <c r="F20" i="1"/>
  <c r="F19" i="1"/>
  <c r="F16" i="1"/>
  <c r="F15" i="1"/>
  <c r="F12" i="1"/>
  <c r="G13" i="1" s="1"/>
  <c r="F9" i="1"/>
  <c r="F8" i="1"/>
  <c r="F7" i="1"/>
  <c r="G10" i="1" l="1"/>
  <c r="G17" i="1"/>
  <c r="G91" i="1"/>
  <c r="G85" i="1"/>
  <c r="G80" i="1"/>
  <c r="G76" i="1"/>
  <c r="G72" i="1"/>
  <c r="G65" i="1"/>
  <c r="G53" i="1"/>
  <c r="G39" i="1"/>
  <c r="G25" i="1"/>
  <c r="G21" i="1"/>
  <c r="G103" i="1" l="1"/>
  <c r="C109" i="1" l="1"/>
  <c r="C105" i="1"/>
  <c r="C108" i="1"/>
  <c r="C107" i="1"/>
  <c r="C110" i="1"/>
  <c r="C106" i="1"/>
  <c r="G111" i="1" l="1"/>
  <c r="G112" i="1" s="1"/>
</calcChain>
</file>

<file path=xl/sharedStrings.xml><?xml version="1.0" encoding="utf-8"?>
<sst xmlns="http://schemas.openxmlformats.org/spreadsheetml/2006/main" count="146" uniqueCount="102">
  <si>
    <r>
      <rPr>
        <b/>
        <sz val="10"/>
        <rFont val="Carlito"/>
        <family val="2"/>
      </rPr>
      <t>NO.</t>
    </r>
  </si>
  <si>
    <r>
      <rPr>
        <b/>
        <sz val="10"/>
        <rFont val="Carlito"/>
        <family val="2"/>
      </rPr>
      <t>DESCRIPCIÓN</t>
    </r>
  </si>
  <si>
    <r>
      <rPr>
        <b/>
        <sz val="10"/>
        <rFont val="Carlito"/>
        <family val="2"/>
      </rPr>
      <t>CANTIDAD</t>
    </r>
  </si>
  <si>
    <r>
      <rPr>
        <b/>
        <sz val="10"/>
        <rFont val="Carlito"/>
        <family val="2"/>
      </rPr>
      <t>UND.</t>
    </r>
  </si>
  <si>
    <r>
      <rPr>
        <b/>
        <sz val="10"/>
        <rFont val="Carlito"/>
        <family val="2"/>
      </rPr>
      <t xml:space="preserve">PRECIO
</t>
    </r>
    <r>
      <rPr>
        <b/>
        <sz val="10"/>
        <rFont val="Carlito"/>
        <family val="2"/>
      </rPr>
      <t>UNITARIO</t>
    </r>
  </si>
  <si>
    <r>
      <rPr>
        <b/>
        <sz val="10"/>
        <rFont val="Carlito"/>
        <family val="2"/>
      </rPr>
      <t xml:space="preserve">VALOR
</t>
    </r>
    <r>
      <rPr>
        <b/>
        <sz val="10"/>
        <rFont val="Carlito"/>
        <family val="2"/>
      </rPr>
      <t>(RD$)</t>
    </r>
  </si>
  <si>
    <r>
      <rPr>
        <b/>
        <sz val="10"/>
        <rFont val="Carlito"/>
        <family val="2"/>
      </rPr>
      <t xml:space="preserve">SUBTOTAL
</t>
    </r>
    <r>
      <rPr>
        <b/>
        <sz val="10"/>
        <rFont val="Carlito"/>
        <family val="2"/>
      </rPr>
      <t>(RD$)</t>
    </r>
  </si>
  <si>
    <r>
      <rPr>
        <b/>
        <sz val="10"/>
        <rFont val="Carlito"/>
        <family val="2"/>
      </rPr>
      <t>PRELIMINARES</t>
    </r>
  </si>
  <si>
    <r>
      <rPr>
        <sz val="10"/>
        <rFont val="Carlito"/>
        <family val="2"/>
      </rPr>
      <t>Limpieza de solar</t>
    </r>
  </si>
  <si>
    <r>
      <rPr>
        <sz val="10"/>
        <rFont val="Carlito"/>
        <family val="2"/>
      </rPr>
      <t>PA</t>
    </r>
  </si>
  <si>
    <r>
      <rPr>
        <sz val="10"/>
        <rFont val="Carlito"/>
        <family val="2"/>
      </rPr>
      <t>Replanteo y charrancha</t>
    </r>
  </si>
  <si>
    <r>
      <rPr>
        <sz val="10"/>
        <rFont val="Carlito"/>
        <family val="2"/>
      </rPr>
      <t>M2</t>
    </r>
  </si>
  <si>
    <r>
      <rPr>
        <sz val="10"/>
        <rFont val="Carlito"/>
        <family val="2"/>
      </rPr>
      <t>Demolicion de muro existente de block</t>
    </r>
  </si>
  <si>
    <r>
      <rPr>
        <sz val="10"/>
        <rFont val="Carlito"/>
        <family val="2"/>
      </rPr>
      <t>M3</t>
    </r>
  </si>
  <si>
    <r>
      <rPr>
        <b/>
        <sz val="10"/>
        <rFont val="Carlito"/>
        <family val="2"/>
      </rPr>
      <t>EXCAVACIÓN</t>
    </r>
  </si>
  <si>
    <r>
      <rPr>
        <sz val="10"/>
        <rFont val="Carlito"/>
        <family val="2"/>
      </rPr>
      <t>Excavación de sapata a mano en caliche</t>
    </r>
  </si>
  <si>
    <r>
      <rPr>
        <b/>
        <sz val="10"/>
        <rFont val="Carlito"/>
        <family val="2"/>
      </rPr>
      <t>HORMIGÓN ARMADO EN FUNDACIONES</t>
    </r>
  </si>
  <si>
    <r>
      <rPr>
        <sz val="10"/>
        <rFont val="Carlito"/>
        <family val="2"/>
      </rPr>
      <t>Zapata de muros  6" 0.45m x 0.25m Hormigon 1:2:4 con ligadora</t>
    </r>
  </si>
  <si>
    <r>
      <rPr>
        <sz val="10"/>
        <rFont val="Carlito"/>
        <family val="2"/>
      </rPr>
      <t>Zapata de muros  8" 0.60m x 0.25m Hormigon 1:2:4 con ligadora</t>
    </r>
  </si>
  <si>
    <r>
      <rPr>
        <b/>
        <sz val="10"/>
        <rFont val="Carlito"/>
        <family val="2"/>
      </rPr>
      <t>COLUMNAS EN HORMIGON ARMADO</t>
    </r>
  </si>
  <si>
    <r>
      <rPr>
        <sz val="10"/>
        <rFont val="Carlito"/>
        <family val="2"/>
      </rPr>
      <t>Columna 20x20 4 ø 1/2"-3/8" @0.20m Hormigon ind. 210KG/CM2</t>
    </r>
  </si>
  <si>
    <r>
      <rPr>
        <sz val="10"/>
        <rFont val="Carlito"/>
        <family val="2"/>
      </rPr>
      <t>Columna 30x30 8 ø 1/2"-3/8" @0.20m Hormigon ind. 210KG/CM2</t>
    </r>
  </si>
  <si>
    <r>
      <rPr>
        <b/>
        <sz val="10"/>
        <rFont val="Carlito"/>
        <family val="2"/>
      </rPr>
      <t>VIGAS EN HORMIGON ARMADO</t>
    </r>
  </si>
  <si>
    <r>
      <rPr>
        <sz val="10"/>
        <rFont val="Carlito"/>
        <family val="2"/>
      </rPr>
      <t>Viga 20x20 4 ø 3/8-3/8 @0.20m 1:2:4 con ligadora y winche</t>
    </r>
  </si>
  <si>
    <r>
      <rPr>
        <sz val="10"/>
        <rFont val="Carlito"/>
        <family val="2"/>
      </rPr>
      <t>Viga 20x40 3 ø 3/4-3/8 @0.20m 1:2:4 con ligadora y winche</t>
    </r>
  </si>
  <si>
    <r>
      <rPr>
        <b/>
        <sz val="10"/>
        <rFont val="Carlito"/>
        <family val="2"/>
      </rPr>
      <t>DINTELES HORMIGON ARMADO</t>
    </r>
  </si>
  <si>
    <r>
      <rPr>
        <sz val="10"/>
        <rFont val="Carlito"/>
        <family val="2"/>
      </rPr>
      <t>Dintel 15x20 3 ø 1/2 y 3 ø 3/8 - 3/8  @0.20m 180Kg/cm2 TABLA CEMEX</t>
    </r>
  </si>
  <si>
    <r>
      <rPr>
        <b/>
        <sz val="10"/>
        <rFont val="Carlito"/>
        <family val="2"/>
      </rPr>
      <t>LOSAS DE HORMIGON ARMADO MACIZAS</t>
    </r>
  </si>
  <si>
    <r>
      <rPr>
        <sz val="10"/>
        <rFont val="Carlito"/>
        <family val="2"/>
      </rPr>
      <t>Losa HA E= 0.14m 3/8 @0.25m Hormigon industrial 210Kg/cm2</t>
    </r>
  </si>
  <si>
    <r>
      <rPr>
        <b/>
        <sz val="10"/>
        <rFont val="Carlito"/>
        <family val="2"/>
      </rPr>
      <t>RAMPA DE ESCALERAS</t>
    </r>
  </si>
  <si>
    <r>
      <rPr>
        <sz val="10"/>
        <rFont val="Carlito"/>
        <family val="2"/>
      </rPr>
      <t>RAMPA ESCALERAS E=0.12 1/2"@0.20m Y 3/8" @0.2m HORM. IND. 210KG/cm2</t>
    </r>
  </si>
  <si>
    <r>
      <rPr>
        <b/>
        <sz val="10"/>
        <rFont val="Carlito"/>
        <family val="2"/>
      </rPr>
      <t>MUROS DE BLOQUES DE HORMIGON</t>
    </r>
  </si>
  <si>
    <r>
      <rPr>
        <sz val="10"/>
        <rFont val="Carlito"/>
        <family val="2"/>
      </rPr>
      <t>BLOQUES DE HORMIGON 6" -3/8 @0.60m</t>
    </r>
  </si>
  <si>
    <r>
      <rPr>
        <sz val="10"/>
        <rFont val="Carlito"/>
        <family val="2"/>
      </rPr>
      <t>BLOQUES DE HORMIGON 8" -3/8 @0.60m</t>
    </r>
  </si>
  <si>
    <r>
      <rPr>
        <b/>
        <sz val="10"/>
        <rFont val="Carlito"/>
        <family val="2"/>
      </rPr>
      <t>PINTURA</t>
    </r>
  </si>
  <si>
    <r>
      <rPr>
        <sz val="10"/>
        <rFont val="Carlito"/>
        <family val="2"/>
      </rPr>
      <t>PINTURA ACRILICA SUPERIOR INT/EXT</t>
    </r>
  </si>
  <si>
    <r>
      <rPr>
        <b/>
        <sz val="10"/>
        <rFont val="Carlito"/>
        <family val="2"/>
      </rPr>
      <t>INSTALACIONES SANITARIAS</t>
    </r>
  </si>
  <si>
    <r>
      <rPr>
        <sz val="10"/>
        <rFont val="Carlito"/>
        <family val="2"/>
      </rPr>
      <t>SALIDA AGUA POT. 1/2" - POLIETILENO 18MM</t>
    </r>
  </si>
  <si>
    <r>
      <rPr>
        <sz val="10"/>
        <rFont val="Carlito"/>
        <family val="2"/>
      </rPr>
      <t>UND</t>
    </r>
  </si>
  <si>
    <r>
      <rPr>
        <sz val="10"/>
        <rFont val="Carlito"/>
        <family val="2"/>
      </rPr>
      <t>SALIDA SANITARIA A.N PVC 2" TIERRA</t>
    </r>
  </si>
  <si>
    <r>
      <rPr>
        <sz val="10"/>
        <rFont val="Carlito"/>
        <family val="2"/>
      </rPr>
      <t>SALIDA SANITARIA A.N PVC 2" AEREA</t>
    </r>
  </si>
  <si>
    <r>
      <rPr>
        <sz val="10"/>
        <rFont val="Carlito"/>
        <family val="2"/>
      </rPr>
      <t>INODORO BLANCO + SALIDAS</t>
    </r>
  </si>
  <si>
    <r>
      <rPr>
        <sz val="10"/>
        <rFont val="Carlito"/>
        <family val="2"/>
      </rPr>
      <t>MUEBLE HIDROFUGO DE 0.80m CON LAVAMANOS Y ESPEJO + SALIDAS SANIT.</t>
    </r>
  </si>
  <si>
    <r>
      <rPr>
        <sz val="10"/>
        <rFont val="Carlito"/>
        <family val="2"/>
      </rPr>
      <t>DESAGUE DE PISO 2" PARRILLA ACERO INOX.</t>
    </r>
  </si>
  <si>
    <r>
      <rPr>
        <sz val="10"/>
        <rFont val="Carlito"/>
        <family val="2"/>
      </rPr>
      <t>CAMARA DE INSPECCIÓN 0.7X0.70 CALICHE</t>
    </r>
  </si>
  <si>
    <r>
      <rPr>
        <sz val="10"/>
        <rFont val="Carlito"/>
        <family val="2"/>
      </rPr>
      <t>CAMARA SEPTICA 1.70X3.40X1.70</t>
    </r>
  </si>
  <si>
    <r>
      <rPr>
        <b/>
        <sz val="10"/>
        <rFont val="Carlito"/>
        <family val="2"/>
      </rPr>
      <t>INSTALACIONES ELECTRICAS</t>
    </r>
  </si>
  <si>
    <r>
      <rPr>
        <sz val="10"/>
        <rFont val="Carlito"/>
        <family val="2"/>
      </rPr>
      <t>LUZ CENITAL</t>
    </r>
  </si>
  <si>
    <r>
      <rPr>
        <sz val="10"/>
        <rFont val="Carlito"/>
        <family val="2"/>
      </rPr>
      <t>INTERRUPTOR SENCILLO</t>
    </r>
  </si>
  <si>
    <r>
      <rPr>
        <sz val="10"/>
        <rFont val="Carlito"/>
        <family val="2"/>
      </rPr>
      <t>INTERRUPTOR DOBLE</t>
    </r>
  </si>
  <si>
    <r>
      <rPr>
        <sz val="10"/>
        <rFont val="Carlito"/>
        <family val="2"/>
      </rPr>
      <t>INTERRUPTOR TRIPLE</t>
    </r>
  </si>
  <si>
    <r>
      <rPr>
        <sz val="10"/>
        <rFont val="Carlito"/>
        <family val="2"/>
      </rPr>
      <t>TOMACORRIENTE DOBLE 110V</t>
    </r>
  </si>
  <si>
    <r>
      <rPr>
        <sz val="10"/>
        <rFont val="Carlito"/>
        <family val="2"/>
      </rPr>
      <t>TOMACORRIENTE DOBLE 220V</t>
    </r>
  </si>
  <si>
    <r>
      <rPr>
        <sz val="10"/>
        <rFont val="Carlito"/>
        <family val="2"/>
      </rPr>
      <t>SALIDA AIRE ACONDICIONADO</t>
    </r>
  </si>
  <si>
    <r>
      <rPr>
        <sz val="10"/>
        <rFont val="Carlito"/>
        <family val="2"/>
      </rPr>
      <t>SALIDA DE CALENTADOR</t>
    </r>
  </si>
  <si>
    <r>
      <rPr>
        <sz val="10"/>
        <rFont val="Carlito"/>
        <family val="2"/>
      </rPr>
      <t>SALIDA DE TELEFONO</t>
    </r>
  </si>
  <si>
    <r>
      <rPr>
        <sz val="10"/>
        <rFont val="Carlito"/>
        <family val="2"/>
      </rPr>
      <t>PANEL DE DISTRIBUCIÓN 6 EPACIOS</t>
    </r>
  </si>
  <si>
    <r>
      <rPr>
        <b/>
        <sz val="10"/>
        <rFont val="Carlito"/>
        <family val="2"/>
      </rPr>
      <t>PISOS Y REVESTIMIENTO</t>
    </r>
  </si>
  <si>
    <r>
      <rPr>
        <sz val="10"/>
        <rFont val="Carlito"/>
        <family val="2"/>
      </rPr>
      <t>PORCELANATO ESPAÑOL 50X50 IMPORTADO PISO</t>
    </r>
  </si>
  <si>
    <r>
      <rPr>
        <sz val="10"/>
        <rFont val="Carlito"/>
        <family val="2"/>
      </rPr>
      <t>ZOCALO PORCELANATO ESPAÑOL IMPORTADO</t>
    </r>
  </si>
  <si>
    <r>
      <rPr>
        <sz val="10"/>
        <rFont val="Carlito"/>
        <family val="2"/>
      </rPr>
      <t>ML</t>
    </r>
  </si>
  <si>
    <r>
      <rPr>
        <sz val="10"/>
        <rFont val="Carlito"/>
        <family val="2"/>
      </rPr>
      <t>ESCALON PORCELANATO ESPAÑOL</t>
    </r>
  </si>
  <si>
    <r>
      <rPr>
        <sz val="10"/>
        <rFont val="Carlito"/>
        <family val="2"/>
      </rPr>
      <t>REVESTIMIENTO PORCELANATO ESPAÑOL PAREDES</t>
    </r>
  </si>
  <si>
    <r>
      <rPr>
        <b/>
        <sz val="10"/>
        <rFont val="Carlito"/>
        <family val="2"/>
      </rPr>
      <t>VIDRIOS Y VENTANAS</t>
    </r>
  </si>
  <si>
    <r>
      <rPr>
        <sz val="10"/>
        <rFont val="Carlito"/>
        <family val="2"/>
      </rPr>
      <t>VENTANA CORREDERA ALUMINIO Y VIDRIO CLARO 3/16" PERFIL P65</t>
    </r>
  </si>
  <si>
    <r>
      <rPr>
        <sz val="10"/>
        <rFont val="Carlito"/>
        <family val="2"/>
      </rPr>
      <t>Pie2</t>
    </r>
  </si>
  <si>
    <r>
      <rPr>
        <sz val="10"/>
        <rFont val="Carlito"/>
        <family val="2"/>
      </rPr>
      <t>PUERTA DE VIDRIO FLOTANTE TEMPLADO ENTRADA</t>
    </r>
  </si>
  <si>
    <r>
      <rPr>
        <sz val="10"/>
        <rFont val="Carlito"/>
        <family val="2"/>
      </rPr>
      <t>Pie3</t>
    </r>
  </si>
  <si>
    <r>
      <rPr>
        <b/>
        <sz val="10"/>
        <rFont val="Carlito"/>
        <family val="2"/>
      </rPr>
      <t>PORTAJE</t>
    </r>
  </si>
  <si>
    <r>
      <rPr>
        <sz val="10"/>
        <rFont val="Carlito"/>
        <family val="2"/>
      </rPr>
      <t>PUERTA DE ROBLE 1.00mX2.20m DOS HOJAS  PARA CAPILLA</t>
    </r>
  </si>
  <si>
    <r>
      <rPr>
        <sz val="10"/>
        <rFont val="Carlito"/>
        <family val="2"/>
      </rPr>
      <t>PUERTA POLIMETALICA 0.90mX2.10m INTERIOR</t>
    </r>
  </si>
  <si>
    <r>
      <rPr>
        <b/>
        <sz val="10"/>
        <rFont val="Carlito"/>
        <family val="2"/>
      </rPr>
      <t>TERMINACIÓN EN TECHOS</t>
    </r>
  </si>
  <si>
    <r>
      <rPr>
        <sz val="10"/>
        <rFont val="Carlito"/>
        <family val="2"/>
      </rPr>
      <t>FINO DE TECHO PLANO</t>
    </r>
  </si>
  <si>
    <r>
      <rPr>
        <sz val="10"/>
        <rFont val="Carlito"/>
        <family val="2"/>
      </rPr>
      <t>ZABALETA DE TECHO</t>
    </r>
  </si>
  <si>
    <r>
      <rPr>
        <b/>
        <sz val="10"/>
        <rFont val="Carlito"/>
        <family val="2"/>
      </rPr>
      <t>HERRERIA</t>
    </r>
  </si>
  <si>
    <r>
      <rPr>
        <sz val="10"/>
        <rFont val="Carlito"/>
        <family val="2"/>
      </rPr>
      <t>PROTECTORES DE VENTANAS BARRAS 1/2"</t>
    </r>
  </si>
  <si>
    <r>
      <rPr>
        <sz val="10"/>
        <rFont val="Carlito"/>
        <family val="2"/>
      </rPr>
      <t>QUIEBRASOL EN ACERO GALVANIZADO</t>
    </r>
  </si>
  <si>
    <r>
      <rPr>
        <sz val="10"/>
        <rFont val="Carlito"/>
        <family val="2"/>
      </rPr>
      <t>P.A</t>
    </r>
  </si>
  <si>
    <r>
      <rPr>
        <sz val="10"/>
        <rFont val="Carlito"/>
        <family val="2"/>
      </rPr>
      <t>TECHO EN ALUZINC Y ACERO GALV. 2DO NIVEL</t>
    </r>
  </si>
  <si>
    <r>
      <rPr>
        <sz val="10"/>
        <rFont val="Carlito"/>
        <family val="2"/>
      </rPr>
      <t>BARANDA ACERO INOXIDABLE</t>
    </r>
  </si>
  <si>
    <r>
      <rPr>
        <b/>
        <sz val="10"/>
        <rFont val="Carlito"/>
        <family val="2"/>
      </rPr>
      <t>CONSTRUCCIÓN LIGERA</t>
    </r>
  </si>
  <si>
    <r>
      <rPr>
        <sz val="10"/>
        <rFont val="Carlito"/>
        <family val="2"/>
      </rPr>
      <t>TECHOS EN SHEETROCK</t>
    </r>
  </si>
  <si>
    <r>
      <rPr>
        <sz val="10"/>
        <rFont val="Carlito"/>
        <family val="2"/>
      </rPr>
      <t>FACIAS EN TECHOS DE SHEETROCK</t>
    </r>
  </si>
  <si>
    <r>
      <rPr>
        <b/>
        <sz val="10"/>
        <rFont val="Carlito"/>
        <family val="2"/>
      </rPr>
      <t>JARDINERIA</t>
    </r>
  </si>
  <si>
    <r>
      <rPr>
        <sz val="10"/>
        <rFont val="Carlito"/>
        <family val="2"/>
      </rPr>
      <t>PAISAJISMO EXTERIOR</t>
    </r>
  </si>
  <si>
    <r>
      <rPr>
        <b/>
        <sz val="10"/>
        <rFont val="Carlito"/>
        <family val="2"/>
      </rPr>
      <t>ADICIONALES</t>
    </r>
  </si>
  <si>
    <r>
      <rPr>
        <sz val="10"/>
        <rFont val="Carlito"/>
        <family val="2"/>
      </rPr>
      <t>LETRERO SALON MUNICIPAL</t>
    </r>
  </si>
  <si>
    <r>
      <rPr>
        <b/>
        <sz val="11.5"/>
        <rFont val="Carlito"/>
        <family val="2"/>
      </rPr>
      <t>SUBTOTAL DE COSTOS DIRECTOS</t>
    </r>
  </si>
  <si>
    <r>
      <rPr>
        <sz val="11.5"/>
        <rFont val="Carlito"/>
        <family val="2"/>
      </rPr>
      <t>(RD$)</t>
    </r>
  </si>
  <si>
    <r>
      <rPr>
        <b/>
        <sz val="11"/>
        <rFont val="Carlito"/>
        <family val="2"/>
      </rPr>
      <t>COSTOS INDIRECTOS (RD$)</t>
    </r>
  </si>
  <si>
    <r>
      <rPr>
        <b/>
        <sz val="11"/>
        <rFont val="Carlito"/>
        <family val="2"/>
      </rPr>
      <t>Imprevistos (10%)</t>
    </r>
  </si>
  <si>
    <r>
      <rPr>
        <b/>
        <sz val="11"/>
        <rFont val="Carlito"/>
        <family val="2"/>
      </rPr>
      <t>SUBTOTAL DE COSTOS INDIRECTOS</t>
    </r>
  </si>
  <si>
    <r>
      <rPr>
        <sz val="11"/>
        <rFont val="Carlito"/>
        <family val="2"/>
      </rPr>
      <t>(RD$)</t>
    </r>
  </si>
  <si>
    <r>
      <rPr>
        <b/>
        <sz val="12.5"/>
        <rFont val="Carlito"/>
        <family val="2"/>
      </rPr>
      <t>TOTAL GENERAL</t>
    </r>
  </si>
  <si>
    <r>
      <rPr>
        <sz val="12.5"/>
        <rFont val="Carlito"/>
        <family val="2"/>
      </rPr>
      <t>(RD$)</t>
    </r>
  </si>
  <si>
    <t>Dirección técnica  (30%)</t>
  </si>
  <si>
    <t>Supervición (6%)</t>
  </si>
  <si>
    <t>Ley 66-86 (1%)</t>
  </si>
  <si>
    <t>Codia (0.01%)</t>
  </si>
  <si>
    <t>Diseño arquitectonico (3%)</t>
  </si>
  <si>
    <t>PROYECTO COSTRUCCION  SALON MULTIUSOS EL NARANJO JUNTA MUNICIPAL SAN LUIS</t>
  </si>
  <si>
    <r>
      <rPr>
        <b/>
        <sz val="11"/>
        <rFont val="Carlito"/>
        <family val="2"/>
      </rPr>
      <t xml:space="preserve">NOTA: </t>
    </r>
    <r>
      <rPr>
        <sz val="11"/>
        <rFont val="Carlito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</si>
</sst>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0.0"/>
  </numFmts>
  <fonts count="23">
    <font>
      <sz val="10"/>
      <color rgb="FF000000"/>
      <name val="Times New Roman"/>
      <charset val="204"/>
    </font>
    <font>
      <b/>
      <sz val="11"/>
      <name val="Carlito"/>
    </font>
    <font>
      <b/>
      <sz val="11"/>
      <color rgb="FF000000"/>
      <name val="Carlito"/>
      <family val="2"/>
    </font>
    <font>
      <b/>
      <sz val="10"/>
      <name val="Carlito"/>
    </font>
    <font>
      <b/>
      <sz val="10"/>
      <color rgb="FF000000"/>
      <name val="Carlito"/>
      <family val="2"/>
    </font>
    <font>
      <sz val="10"/>
      <color rgb="FF000000"/>
      <name val="Carlito"/>
      <family val="2"/>
    </font>
    <font>
      <sz val="10"/>
      <name val="Carlito"/>
    </font>
    <font>
      <b/>
      <sz val="11.5"/>
      <name val="Carlito"/>
    </font>
    <font>
      <sz val="11.5"/>
      <name val="Carlito"/>
    </font>
    <font>
      <b/>
      <sz val="11.5"/>
      <color rgb="FF000000"/>
      <name val="Carlito"/>
      <family val="2"/>
    </font>
    <font>
      <sz val="11"/>
      <name val="Carlito"/>
    </font>
    <font>
      <b/>
      <sz val="12.5"/>
      <name val="Carlito"/>
    </font>
    <font>
      <sz val="12.5"/>
      <name val="Carlito"/>
    </font>
    <font>
      <b/>
      <sz val="12.5"/>
      <color rgb="FF000000"/>
      <name val="Carlito"/>
      <family val="2"/>
    </font>
    <font>
      <b/>
      <sz val="11"/>
      <color rgb="FFFFFFFF"/>
      <name val="Carlito"/>
      <family val="2"/>
    </font>
    <font>
      <b/>
      <sz val="10"/>
      <name val="Carlito"/>
      <family val="2"/>
    </font>
    <font>
      <sz val="10"/>
      <name val="Carlito"/>
      <family val="2"/>
    </font>
    <font>
      <b/>
      <sz val="11"/>
      <name val="Carlito"/>
      <family val="2"/>
    </font>
    <font>
      <sz val="11"/>
      <name val="Carlito"/>
      <family val="2"/>
    </font>
    <font>
      <b/>
      <sz val="11.5"/>
      <name val="Carlito"/>
      <family val="2"/>
    </font>
    <font>
      <sz val="11.5"/>
      <name val="Carlito"/>
      <family val="2"/>
    </font>
    <font>
      <b/>
      <sz val="12.5"/>
      <name val="Carlito"/>
      <family val="2"/>
    </font>
    <font>
      <sz val="12.5"/>
      <name val="Carlito"/>
      <family val="2"/>
    </font>
  </fonts>
  <fills count="8">
    <fill>
      <patternFill patternType="none"/>
    </fill>
    <fill>
      <patternFill patternType="gray125"/>
    </fill>
    <fill>
      <patternFill patternType="solid">
        <fgColor rgb="FF538235"/>
      </patternFill>
    </fill>
    <fill>
      <patternFill patternType="solid">
        <fgColor rgb="FF70A7A1"/>
      </patternFill>
    </fill>
    <fill>
      <patternFill patternType="solid">
        <fgColor rgb="FFD9D9D9"/>
      </patternFill>
    </fill>
    <fill>
      <patternFill patternType="solid">
        <fgColor rgb="FFD5DCE3"/>
      </patternFill>
    </fill>
    <fill>
      <patternFill patternType="solid">
        <fgColor rgb="FFBEBEBE"/>
      </patternFill>
    </fill>
    <fill>
      <patternFill patternType="solid">
        <fgColor rgb="FFDDEBF7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Alignment="1">
      <alignment horizontal="left" vertical="top"/>
    </xf>
    <xf numFmtId="0" fontId="3" fillId="3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 wrapText="1" indent="3"/>
    </xf>
    <xf numFmtId="1" fontId="4" fillId="4" borderId="1" xfId="0" applyNumberFormat="1" applyFont="1" applyFill="1" applyBorder="1" applyAlignment="1">
      <alignment horizontal="right" vertical="top" shrinkToFit="1"/>
    </xf>
    <xf numFmtId="0" fontId="3" fillId="4" borderId="1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165" fontId="5" fillId="5" borderId="1" xfId="0" applyNumberFormat="1" applyFont="1" applyFill="1" applyBorder="1" applyAlignment="1">
      <alignment horizontal="right" vertical="top" shrinkToFit="1"/>
    </xf>
    <xf numFmtId="0" fontId="6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center" vertical="top" shrinkToFit="1"/>
    </xf>
    <xf numFmtId="2" fontId="5" fillId="0" borderId="2" xfId="0" applyNumberFormat="1" applyFont="1" applyBorder="1" applyAlignment="1">
      <alignment horizontal="center" vertical="top" shrinkToFit="1"/>
    </xf>
    <xf numFmtId="0" fontId="6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right" vertical="top" indent="1" shrinkToFit="1"/>
    </xf>
    <xf numFmtId="2" fontId="5" fillId="0" borderId="1" xfId="0" applyNumberFormat="1" applyFont="1" applyBorder="1" applyAlignment="1">
      <alignment horizontal="right" vertical="top" indent="1" shrinkToFit="1"/>
    </xf>
    <xf numFmtId="4" fontId="4" fillId="6" borderId="1" xfId="0" applyNumberFormat="1" applyFont="1" applyFill="1" applyBorder="1" applyAlignment="1">
      <alignment horizontal="right" vertical="top" indent="1" shrinkToFit="1"/>
    </xf>
    <xf numFmtId="165" fontId="5" fillId="7" borderId="1" xfId="0" applyNumberFormat="1" applyFont="1" applyFill="1" applyBorder="1" applyAlignment="1">
      <alignment horizontal="right" vertical="top" shrinkToFit="1"/>
    </xf>
    <xf numFmtId="2" fontId="5" fillId="7" borderId="1" xfId="0" applyNumberFormat="1" applyFont="1" applyFill="1" applyBorder="1" applyAlignment="1">
      <alignment horizontal="right" vertical="top" shrinkToFit="1"/>
    </xf>
    <xf numFmtId="0" fontId="6" fillId="0" borderId="1" xfId="0" applyFont="1" applyBorder="1" applyAlignment="1">
      <alignment horizontal="left" vertical="top" wrapText="1" indent="6"/>
    </xf>
    <xf numFmtId="0" fontId="0" fillId="0" borderId="5" xfId="0" applyBorder="1" applyAlignment="1">
      <alignment horizontal="left" wrapText="1"/>
    </xf>
    <xf numFmtId="2" fontId="5" fillId="0" borderId="2" xfId="0" applyNumberFormat="1" applyFont="1" applyBorder="1" applyAlignment="1">
      <alignment vertical="top" shrinkToFit="1"/>
    </xf>
    <xf numFmtId="0" fontId="0" fillId="4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3" fillId="4" borderId="2" xfId="0" applyFont="1" applyFill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4" fontId="13" fillId="6" borderId="4" xfId="0" applyNumberFormat="1" applyFont="1" applyFill="1" applyBorder="1" applyAlignment="1">
      <alignment vertical="top" shrinkToFit="1"/>
    </xf>
    <xf numFmtId="4" fontId="9" fillId="6" borderId="2" xfId="0" applyNumberFormat="1" applyFont="1" applyFill="1" applyBorder="1" applyAlignment="1">
      <alignment vertical="top" shrinkToFit="1"/>
    </xf>
    <xf numFmtId="4" fontId="2" fillId="6" borderId="2" xfId="0" applyNumberFormat="1" applyFont="1" applyFill="1" applyBorder="1" applyAlignment="1">
      <alignment vertical="top" shrinkToFit="1"/>
    </xf>
    <xf numFmtId="0" fontId="0" fillId="0" borderId="0" xfId="0" applyAlignment="1">
      <alignment horizontal="left" vertical="top" wrapText="1" indent="2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 indent="7"/>
    </xf>
    <xf numFmtId="0" fontId="8" fillId="0" borderId="4" xfId="0" applyFont="1" applyBorder="1" applyAlignment="1">
      <alignment horizontal="left" vertical="top" wrapText="1" indent="7"/>
    </xf>
    <xf numFmtId="0" fontId="8" fillId="0" borderId="3" xfId="0" applyFont="1" applyBorder="1" applyAlignment="1">
      <alignment horizontal="left" vertical="top" wrapText="1" indent="7"/>
    </xf>
    <xf numFmtId="0" fontId="14" fillId="2" borderId="0" xfId="0" applyFont="1" applyFill="1" applyAlignment="1">
      <alignment horizontal="left" vertical="top" wrapText="1" indent="1"/>
    </xf>
    <xf numFmtId="0" fontId="1" fillId="2" borderId="0" xfId="0" applyFont="1" applyFill="1" applyAlignment="1">
      <alignment horizontal="left" vertical="top" wrapText="1" indent="1"/>
    </xf>
    <xf numFmtId="164" fontId="2" fillId="0" borderId="0" xfId="0" applyNumberFormat="1" applyFont="1" applyAlignment="1">
      <alignment horizontal="left" vertical="top" indent="2" shrinkToFit="1"/>
    </xf>
    <xf numFmtId="0" fontId="17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right" vertical="top" indent="1" shrinkToFit="1"/>
    </xf>
    <xf numFmtId="4" fontId="2" fillId="0" borderId="4" xfId="0" applyNumberFormat="1" applyFont="1" applyBorder="1" applyAlignment="1">
      <alignment horizontal="right" vertical="top" indent="1" shrinkToFit="1"/>
    </xf>
    <xf numFmtId="4" fontId="2" fillId="0" borderId="3" xfId="0" applyNumberFormat="1" applyFont="1" applyBorder="1" applyAlignment="1">
      <alignment horizontal="right" vertical="top" indent="1" shrinkToFi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 indent="7"/>
    </xf>
    <xf numFmtId="0" fontId="10" fillId="0" borderId="4" xfId="0" applyFont="1" applyBorder="1" applyAlignment="1">
      <alignment horizontal="left" vertical="top" wrapText="1" indent="7"/>
    </xf>
    <xf numFmtId="0" fontId="10" fillId="0" borderId="3" xfId="0" applyFont="1" applyBorder="1" applyAlignment="1">
      <alignment horizontal="left" vertical="top" wrapText="1" indent="7"/>
    </xf>
    <xf numFmtId="0" fontId="1" fillId="6" borderId="2" xfId="0" applyFont="1" applyFill="1" applyBorder="1" applyAlignment="1">
      <alignment horizontal="left" vertical="top" wrapText="1" indent="8"/>
    </xf>
    <xf numFmtId="0" fontId="1" fillId="6" borderId="4" xfId="0" applyFont="1" applyFill="1" applyBorder="1" applyAlignment="1">
      <alignment horizontal="left" vertical="top" wrapText="1" indent="8"/>
    </xf>
    <xf numFmtId="0" fontId="1" fillId="6" borderId="3" xfId="0" applyFont="1" applyFill="1" applyBorder="1" applyAlignment="1">
      <alignment horizontal="left" vertical="top" wrapText="1" indent="8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8" fillId="0" borderId="0" xfId="0" applyFont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1010793</xdr:colOff>
      <xdr:row>1</xdr:row>
      <xdr:rowOff>0</xdr:rowOff>
    </xdr:from>
    <xdr:ext cx="7257288" cy="4762500"/>
    <xdr:pic>
      <xdr:nvPicPr>
        <xdr:cNvPr id="2" name="image1.jpe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57288" cy="47625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tabSelected="1" view="pageBreakPreview" zoomScale="89" zoomScaleNormal="100" zoomScaleSheetLayoutView="89" workbookViewId="0">
      <selection activeCell="B2" sqref="B2"/>
    </sheetView>
  </sheetViews>
  <sheetFormatPr baseColWidth="10" defaultColWidth="9.33203125" defaultRowHeight="12.75"/>
  <cols>
    <col min="1" max="1" width="12.6640625" customWidth="1"/>
    <col min="2" max="2" width="84.6640625" customWidth="1"/>
    <col min="3" max="3" width="15.1640625" customWidth="1"/>
    <col min="4" max="4" width="12.6640625" customWidth="1"/>
    <col min="5" max="6" width="16.6640625" customWidth="1"/>
    <col min="7" max="7" width="22" customWidth="1"/>
  </cols>
  <sheetData>
    <row r="1" spans="1:7" ht="21.75" customHeight="1">
      <c r="A1" s="40" t="s">
        <v>100</v>
      </c>
      <c r="B1" s="41"/>
      <c r="C1" s="41"/>
    </row>
    <row r="2" spans="1:7" ht="375" customHeight="1"/>
    <row r="3" spans="1:7" ht="16.5" customHeight="1">
      <c r="A3" s="42">
        <v>45003</v>
      </c>
      <c r="B3" s="42"/>
      <c r="C3" s="42"/>
      <c r="D3" s="42"/>
      <c r="E3" s="42"/>
      <c r="F3" s="42"/>
      <c r="G3" s="42"/>
    </row>
    <row r="4" spans="1:7" ht="30" customHeight="1">
      <c r="A4" s="1" t="s">
        <v>0</v>
      </c>
      <c r="B4" s="1" t="s">
        <v>1</v>
      </c>
      <c r="C4" s="2" t="s">
        <v>2</v>
      </c>
      <c r="D4" s="1" t="s">
        <v>3</v>
      </c>
      <c r="E4" s="3" t="s">
        <v>4</v>
      </c>
      <c r="F4" s="4" t="s">
        <v>5</v>
      </c>
      <c r="G4" s="3" t="s">
        <v>6</v>
      </c>
    </row>
    <row r="5" spans="1:7" ht="15" customHeight="1">
      <c r="A5" s="5">
        <v>1</v>
      </c>
      <c r="B5" s="6" t="s">
        <v>7</v>
      </c>
      <c r="C5" s="8"/>
      <c r="D5" s="7"/>
      <c r="E5" s="7"/>
      <c r="F5" s="7"/>
      <c r="G5" s="7"/>
    </row>
    <row r="6" spans="1:7" ht="13.7" customHeight="1">
      <c r="A6" s="9"/>
      <c r="B6" s="9"/>
      <c r="C6" s="10"/>
      <c r="D6" s="9"/>
      <c r="E6" s="9"/>
      <c r="F6" s="9"/>
      <c r="G6" s="9"/>
    </row>
    <row r="7" spans="1:7" ht="15" customHeight="1">
      <c r="A7" s="11">
        <v>1.1000000000000001</v>
      </c>
      <c r="B7" s="12" t="s">
        <v>8</v>
      </c>
      <c r="C7" s="14">
        <v>1</v>
      </c>
      <c r="D7" s="15" t="s">
        <v>9</v>
      </c>
      <c r="E7" s="16"/>
      <c r="F7" s="16">
        <f>C7*E7</f>
        <v>0</v>
      </c>
      <c r="G7" s="9"/>
    </row>
    <row r="8" spans="1:7" ht="15" customHeight="1">
      <c r="A8" s="11">
        <v>1.2</v>
      </c>
      <c r="B8" s="12" t="s">
        <v>10</v>
      </c>
      <c r="C8" s="14">
        <v>110</v>
      </c>
      <c r="D8" s="15" t="s">
        <v>11</v>
      </c>
      <c r="E8" s="17"/>
      <c r="F8" s="16">
        <f>C8*E8</f>
        <v>0</v>
      </c>
      <c r="G8" s="9"/>
    </row>
    <row r="9" spans="1:7" ht="15" customHeight="1">
      <c r="A9" s="11">
        <v>1.3</v>
      </c>
      <c r="B9" s="12" t="s">
        <v>12</v>
      </c>
      <c r="C9" s="14">
        <v>12</v>
      </c>
      <c r="D9" s="15" t="s">
        <v>13</v>
      </c>
      <c r="E9" s="17"/>
      <c r="F9" s="16">
        <f>C9*E9</f>
        <v>0</v>
      </c>
      <c r="G9" s="9"/>
    </row>
    <row r="10" spans="1:7" ht="15" customHeight="1">
      <c r="A10" s="9"/>
      <c r="B10" s="9"/>
      <c r="C10" s="10"/>
      <c r="D10" s="9"/>
      <c r="E10" s="9"/>
      <c r="F10" s="9"/>
      <c r="G10" s="18">
        <f>SUM(F7:F9)</f>
        <v>0</v>
      </c>
    </row>
    <row r="11" spans="1:7" ht="15" customHeight="1">
      <c r="A11" s="5">
        <v>2</v>
      </c>
      <c r="B11" s="6" t="s">
        <v>14</v>
      </c>
      <c r="C11" s="8"/>
      <c r="D11" s="7"/>
      <c r="E11" s="7"/>
      <c r="F11" s="7"/>
      <c r="G11" s="7"/>
    </row>
    <row r="12" spans="1:7" ht="15" customHeight="1">
      <c r="A12" s="11">
        <v>1.1000000000000001</v>
      </c>
      <c r="B12" s="12" t="s">
        <v>15</v>
      </c>
      <c r="C12" s="14">
        <v>24.75</v>
      </c>
      <c r="D12" s="15" t="s">
        <v>13</v>
      </c>
      <c r="E12" s="16"/>
      <c r="F12" s="16">
        <f>C12*E12</f>
        <v>0</v>
      </c>
      <c r="G12" s="9"/>
    </row>
    <row r="13" spans="1:7" ht="15" customHeight="1">
      <c r="A13" s="9"/>
      <c r="B13" s="9"/>
      <c r="C13" s="10"/>
      <c r="D13" s="9"/>
      <c r="E13" s="9"/>
      <c r="F13" s="9"/>
      <c r="G13" s="18">
        <f>F12</f>
        <v>0</v>
      </c>
    </row>
    <row r="14" spans="1:7" ht="15" customHeight="1">
      <c r="A14" s="5">
        <v>3</v>
      </c>
      <c r="B14" s="6" t="s">
        <v>16</v>
      </c>
      <c r="C14" s="8"/>
      <c r="D14" s="7"/>
      <c r="E14" s="7"/>
      <c r="F14" s="7"/>
      <c r="G14" s="7"/>
    </row>
    <row r="15" spans="1:7" ht="15" customHeight="1">
      <c r="A15" s="11">
        <v>3.1</v>
      </c>
      <c r="B15" s="12" t="s">
        <v>17</v>
      </c>
      <c r="C15" s="14">
        <v>1.1000000000000001</v>
      </c>
      <c r="D15" s="15" t="s">
        <v>13</v>
      </c>
      <c r="E15" s="16"/>
      <c r="F15" s="16">
        <f>C15*E15</f>
        <v>0</v>
      </c>
      <c r="G15" s="9"/>
    </row>
    <row r="16" spans="1:7" ht="15" customHeight="1">
      <c r="A16" s="11">
        <v>3.2</v>
      </c>
      <c r="B16" s="12" t="s">
        <v>18</v>
      </c>
      <c r="C16" s="14">
        <v>10</v>
      </c>
      <c r="D16" s="15" t="s">
        <v>13</v>
      </c>
      <c r="E16" s="16"/>
      <c r="F16" s="16">
        <f>C16*E16</f>
        <v>0</v>
      </c>
      <c r="G16" s="9"/>
    </row>
    <row r="17" spans="1:7" ht="15" customHeight="1">
      <c r="A17" s="9"/>
      <c r="B17" s="9"/>
      <c r="C17" s="10"/>
      <c r="D17" s="9"/>
      <c r="E17" s="9"/>
      <c r="F17" s="9"/>
      <c r="G17" s="18">
        <f>F15+F16</f>
        <v>0</v>
      </c>
    </row>
    <row r="18" spans="1:7" ht="15" customHeight="1">
      <c r="A18" s="5">
        <v>4</v>
      </c>
      <c r="B18" s="6" t="s">
        <v>19</v>
      </c>
      <c r="C18" s="8"/>
      <c r="D18" s="7"/>
      <c r="E18" s="7"/>
      <c r="F18" s="7"/>
      <c r="G18" s="7"/>
    </row>
    <row r="19" spans="1:7" ht="15" customHeight="1">
      <c r="A19" s="11">
        <v>3.1</v>
      </c>
      <c r="B19" s="12" t="s">
        <v>20</v>
      </c>
      <c r="C19" s="14">
        <v>0.9</v>
      </c>
      <c r="D19" s="15" t="s">
        <v>11</v>
      </c>
      <c r="E19" s="16"/>
      <c r="F19" s="16">
        <f>C19*E19</f>
        <v>0</v>
      </c>
      <c r="G19" s="9"/>
    </row>
    <row r="20" spans="1:7" ht="15" customHeight="1">
      <c r="A20" s="11">
        <v>4.0999999999999996</v>
      </c>
      <c r="B20" s="12" t="s">
        <v>21</v>
      </c>
      <c r="C20" s="14">
        <v>2.95</v>
      </c>
      <c r="D20" s="15" t="s">
        <v>13</v>
      </c>
      <c r="E20" s="16"/>
      <c r="F20" s="16">
        <f>C20*E20</f>
        <v>0</v>
      </c>
      <c r="G20" s="9"/>
    </row>
    <row r="21" spans="1:7" ht="15" customHeight="1">
      <c r="A21" s="9"/>
      <c r="B21" s="9"/>
      <c r="C21" s="10"/>
      <c r="D21" s="9"/>
      <c r="E21" s="9"/>
      <c r="F21" s="9"/>
      <c r="G21" s="18">
        <f>F19+F20</f>
        <v>0</v>
      </c>
    </row>
    <row r="22" spans="1:7" ht="15" customHeight="1">
      <c r="A22" s="5">
        <v>5</v>
      </c>
      <c r="B22" s="6" t="s">
        <v>22</v>
      </c>
      <c r="C22" s="8"/>
      <c r="D22" s="7"/>
      <c r="E22" s="7"/>
      <c r="F22" s="7"/>
      <c r="G22" s="7"/>
    </row>
    <row r="23" spans="1:7" ht="15" customHeight="1">
      <c r="A23" s="19">
        <v>5.0999999999999996</v>
      </c>
      <c r="B23" s="12" t="s">
        <v>23</v>
      </c>
      <c r="C23" s="14">
        <v>1.8</v>
      </c>
      <c r="D23" s="15" t="s">
        <v>13</v>
      </c>
      <c r="E23" s="16"/>
      <c r="F23" s="16">
        <f>C23*E23</f>
        <v>0</v>
      </c>
      <c r="G23" s="9"/>
    </row>
    <row r="24" spans="1:7" ht="15" customHeight="1">
      <c r="A24" s="19">
        <v>5.2</v>
      </c>
      <c r="B24" s="12" t="s">
        <v>24</v>
      </c>
      <c r="C24" s="14">
        <v>3.7</v>
      </c>
      <c r="D24" s="15" t="s">
        <v>13</v>
      </c>
      <c r="E24" s="16"/>
      <c r="F24" s="16">
        <f>C24*E24</f>
        <v>0</v>
      </c>
      <c r="G24" s="9"/>
    </row>
    <row r="25" spans="1:7" ht="15" customHeight="1">
      <c r="A25" s="9"/>
      <c r="B25" s="9"/>
      <c r="C25" s="10"/>
      <c r="D25" s="9"/>
      <c r="E25" s="9"/>
      <c r="F25" s="9"/>
      <c r="G25" s="18">
        <f>F23+F24</f>
        <v>0</v>
      </c>
    </row>
    <row r="26" spans="1:7" ht="15" customHeight="1">
      <c r="A26" s="5">
        <v>6</v>
      </c>
      <c r="B26" s="6" t="s">
        <v>25</v>
      </c>
      <c r="C26" s="8"/>
      <c r="D26" s="7"/>
      <c r="E26" s="7"/>
      <c r="F26" s="7"/>
      <c r="G26" s="7"/>
    </row>
    <row r="27" spans="1:7" ht="15" customHeight="1">
      <c r="A27" s="19">
        <v>6.1</v>
      </c>
      <c r="B27" s="12" t="s">
        <v>26</v>
      </c>
      <c r="C27" s="14">
        <v>0.6</v>
      </c>
      <c r="D27" s="15" t="s">
        <v>13</v>
      </c>
      <c r="E27" s="16"/>
      <c r="F27" s="16">
        <f>C27*E27</f>
        <v>0</v>
      </c>
      <c r="G27" s="9"/>
    </row>
    <row r="28" spans="1:7" ht="15" customHeight="1">
      <c r="A28" s="9"/>
      <c r="B28" s="9"/>
      <c r="C28" s="10"/>
      <c r="D28" s="9"/>
      <c r="E28" s="9"/>
      <c r="F28" s="9"/>
      <c r="G28" s="18">
        <f>F27</f>
        <v>0</v>
      </c>
    </row>
    <row r="29" spans="1:7" ht="15" customHeight="1">
      <c r="A29" s="5">
        <v>7</v>
      </c>
      <c r="B29" s="6" t="s">
        <v>27</v>
      </c>
      <c r="C29" s="8"/>
      <c r="D29" s="7"/>
      <c r="E29" s="7"/>
      <c r="F29" s="7"/>
      <c r="G29" s="7"/>
    </row>
    <row r="30" spans="1:7" ht="15" customHeight="1">
      <c r="A30" s="19">
        <v>7.1</v>
      </c>
      <c r="B30" s="12" t="s">
        <v>28</v>
      </c>
      <c r="C30" s="14">
        <v>8.1300000000000008</v>
      </c>
      <c r="D30" s="15" t="s">
        <v>13</v>
      </c>
      <c r="E30" s="16"/>
      <c r="F30" s="16">
        <f>C30*E30</f>
        <v>0</v>
      </c>
      <c r="G30" s="9"/>
    </row>
    <row r="31" spans="1:7" ht="15" customHeight="1">
      <c r="A31" s="9"/>
      <c r="B31" s="9"/>
      <c r="C31" s="10"/>
      <c r="D31" s="9"/>
      <c r="E31" s="9"/>
      <c r="F31" s="9"/>
      <c r="G31" s="18">
        <f>F30</f>
        <v>0</v>
      </c>
    </row>
    <row r="32" spans="1:7" ht="15" customHeight="1">
      <c r="A32" s="5">
        <v>8</v>
      </c>
      <c r="B32" s="6" t="s">
        <v>29</v>
      </c>
      <c r="C32" s="8"/>
      <c r="D32" s="7"/>
      <c r="E32" s="7"/>
      <c r="F32" s="7"/>
      <c r="G32" s="7"/>
    </row>
    <row r="33" spans="1:7" ht="15" customHeight="1">
      <c r="A33" s="11">
        <v>8.1</v>
      </c>
      <c r="B33" s="12" t="s">
        <v>30</v>
      </c>
      <c r="C33" s="14">
        <v>3.2</v>
      </c>
      <c r="D33" s="15" t="s">
        <v>13</v>
      </c>
      <c r="E33" s="16"/>
      <c r="F33" s="16">
        <f>C33*E33</f>
        <v>0</v>
      </c>
      <c r="G33" s="9"/>
    </row>
    <row r="34" spans="1:7" ht="15" customHeight="1">
      <c r="A34" s="9"/>
      <c r="B34" s="9"/>
      <c r="C34" s="10"/>
      <c r="D34" s="9"/>
      <c r="E34" s="9"/>
      <c r="F34" s="9"/>
      <c r="G34" s="18">
        <f>F33</f>
        <v>0</v>
      </c>
    </row>
    <row r="35" spans="1:7" ht="13.7" customHeight="1">
      <c r="A35" s="9"/>
      <c r="B35" s="9"/>
      <c r="C35" s="10"/>
      <c r="D35" s="9"/>
      <c r="E35" s="9"/>
      <c r="F35" s="9"/>
      <c r="G35" s="9"/>
    </row>
    <row r="36" spans="1:7" ht="15" customHeight="1">
      <c r="A36" s="5">
        <v>9</v>
      </c>
      <c r="B36" s="6" t="s">
        <v>31</v>
      </c>
      <c r="C36" s="8"/>
      <c r="D36" s="7"/>
      <c r="E36" s="7"/>
      <c r="F36" s="7"/>
      <c r="G36" s="7"/>
    </row>
    <row r="37" spans="1:7" ht="15" customHeight="1">
      <c r="A37" s="19">
        <v>9.1</v>
      </c>
      <c r="B37" s="12" t="s">
        <v>32</v>
      </c>
      <c r="C37" s="14">
        <v>70</v>
      </c>
      <c r="D37" s="15" t="s">
        <v>11</v>
      </c>
      <c r="E37" s="16"/>
      <c r="F37" s="16">
        <f>C37*E37</f>
        <v>0</v>
      </c>
      <c r="G37" s="9"/>
    </row>
    <row r="38" spans="1:7" ht="15" customHeight="1">
      <c r="A38" s="19">
        <v>9.1999999999999993</v>
      </c>
      <c r="B38" s="12" t="s">
        <v>33</v>
      </c>
      <c r="C38" s="14">
        <v>188</v>
      </c>
      <c r="D38" s="15" t="s">
        <v>11</v>
      </c>
      <c r="E38" s="16"/>
      <c r="F38" s="16">
        <f>C38*E38</f>
        <v>0</v>
      </c>
      <c r="G38" s="9"/>
    </row>
    <row r="39" spans="1:7" ht="15" customHeight="1">
      <c r="A39" s="9"/>
      <c r="B39" s="9"/>
      <c r="C39" s="10"/>
      <c r="D39" s="9"/>
      <c r="E39" s="9"/>
      <c r="F39" s="9"/>
      <c r="G39" s="18">
        <f>F37+F38</f>
        <v>0</v>
      </c>
    </row>
    <row r="41" spans="1:7">
      <c r="A41" s="5">
        <v>10</v>
      </c>
      <c r="B41" s="6" t="s">
        <v>34</v>
      </c>
      <c r="C41" s="7"/>
      <c r="D41" s="7"/>
      <c r="E41" s="7"/>
      <c r="F41" s="7"/>
      <c r="G41" s="7"/>
    </row>
    <row r="42" spans="1:7">
      <c r="A42" s="19">
        <v>10.1</v>
      </c>
      <c r="B42" s="12" t="s">
        <v>35</v>
      </c>
      <c r="C42" s="13">
        <v>450</v>
      </c>
      <c r="D42" s="15" t="s">
        <v>11</v>
      </c>
      <c r="E42" s="17"/>
      <c r="F42" s="16">
        <f>C42*E42</f>
        <v>0</v>
      </c>
      <c r="G42" s="9"/>
    </row>
    <row r="43" spans="1:7">
      <c r="A43" s="9"/>
      <c r="B43" s="9"/>
      <c r="C43" s="9"/>
      <c r="D43" s="9"/>
      <c r="E43" s="9"/>
      <c r="F43" s="9"/>
      <c r="G43" s="18">
        <f>F42</f>
        <v>0</v>
      </c>
    </row>
    <row r="44" spans="1:7">
      <c r="A44" s="5">
        <v>11</v>
      </c>
      <c r="B44" s="6" t="s">
        <v>36</v>
      </c>
      <c r="C44" s="7"/>
      <c r="D44" s="7"/>
      <c r="E44" s="7"/>
      <c r="F44" s="7"/>
      <c r="G44" s="7"/>
    </row>
    <row r="45" spans="1:7">
      <c r="A45" s="19">
        <v>11.1</v>
      </c>
      <c r="B45" s="12" t="s">
        <v>37</v>
      </c>
      <c r="C45" s="13">
        <v>2</v>
      </c>
      <c r="D45" s="15" t="s">
        <v>38</v>
      </c>
      <c r="E45" s="16"/>
      <c r="F45" s="16">
        <f t="shared" ref="F45:F52" si="0">C45*E45</f>
        <v>0</v>
      </c>
      <c r="G45" s="9"/>
    </row>
    <row r="46" spans="1:7">
      <c r="A46" s="19">
        <v>11.2</v>
      </c>
      <c r="B46" s="12" t="s">
        <v>39</v>
      </c>
      <c r="C46" s="13">
        <v>2</v>
      </c>
      <c r="D46" s="15" t="s">
        <v>38</v>
      </c>
      <c r="E46" s="16"/>
      <c r="F46" s="16">
        <f t="shared" si="0"/>
        <v>0</v>
      </c>
      <c r="G46" s="9"/>
    </row>
    <row r="47" spans="1:7">
      <c r="A47" s="19">
        <v>11.3</v>
      </c>
      <c r="B47" s="12" t="s">
        <v>40</v>
      </c>
      <c r="C47" s="13">
        <v>1</v>
      </c>
      <c r="D47" s="15" t="s">
        <v>38</v>
      </c>
      <c r="E47" s="16"/>
      <c r="F47" s="16">
        <f t="shared" si="0"/>
        <v>0</v>
      </c>
      <c r="G47" s="9"/>
    </row>
    <row r="48" spans="1:7">
      <c r="A48" s="19">
        <v>11.4</v>
      </c>
      <c r="B48" s="12" t="s">
        <v>41</v>
      </c>
      <c r="C48" s="13">
        <v>3</v>
      </c>
      <c r="D48" s="15" t="s">
        <v>38</v>
      </c>
      <c r="E48" s="16"/>
      <c r="F48" s="16">
        <f t="shared" si="0"/>
        <v>0</v>
      </c>
      <c r="G48" s="9"/>
    </row>
    <row r="49" spans="1:7" ht="25.5">
      <c r="A49" s="19">
        <v>11.5</v>
      </c>
      <c r="B49" s="12" t="s">
        <v>42</v>
      </c>
      <c r="C49" s="13">
        <v>3</v>
      </c>
      <c r="D49" s="15" t="s">
        <v>38</v>
      </c>
      <c r="E49" s="16"/>
      <c r="F49" s="16">
        <f t="shared" si="0"/>
        <v>0</v>
      </c>
      <c r="G49" s="9"/>
    </row>
    <row r="50" spans="1:7">
      <c r="A50" s="19">
        <v>11.6</v>
      </c>
      <c r="B50" s="12" t="s">
        <v>43</v>
      </c>
      <c r="C50" s="13">
        <v>4</v>
      </c>
      <c r="D50" s="15" t="s">
        <v>38</v>
      </c>
      <c r="E50" s="16"/>
      <c r="F50" s="16">
        <f t="shared" si="0"/>
        <v>0</v>
      </c>
      <c r="G50" s="9"/>
    </row>
    <row r="51" spans="1:7">
      <c r="A51" s="19">
        <v>11.7</v>
      </c>
      <c r="B51" s="12" t="s">
        <v>44</v>
      </c>
      <c r="C51" s="13">
        <v>2</v>
      </c>
      <c r="D51" s="15" t="s">
        <v>38</v>
      </c>
      <c r="E51" s="16"/>
      <c r="F51" s="16">
        <f t="shared" si="0"/>
        <v>0</v>
      </c>
      <c r="G51" s="9"/>
    </row>
    <row r="52" spans="1:7">
      <c r="A52" s="19">
        <v>11.8</v>
      </c>
      <c r="B52" s="12" t="s">
        <v>45</v>
      </c>
      <c r="C52" s="13">
        <v>1</v>
      </c>
      <c r="D52" s="15" t="s">
        <v>38</v>
      </c>
      <c r="E52" s="16"/>
      <c r="F52" s="16">
        <f t="shared" si="0"/>
        <v>0</v>
      </c>
      <c r="G52" s="9"/>
    </row>
    <row r="53" spans="1:7">
      <c r="A53" s="9"/>
      <c r="B53" s="9"/>
      <c r="C53" s="9"/>
      <c r="D53" s="9"/>
      <c r="E53" s="9"/>
      <c r="F53" s="9"/>
      <c r="G53" s="18">
        <f>F45+F46+F47+F48+F49+F50+F51+F52</f>
        <v>0</v>
      </c>
    </row>
    <row r="54" spans="1:7">
      <c r="A54" s="5">
        <v>12</v>
      </c>
      <c r="B54" s="6" t="s">
        <v>46</v>
      </c>
      <c r="C54" s="7"/>
      <c r="D54" s="7"/>
      <c r="E54" s="7"/>
      <c r="F54" s="7"/>
      <c r="G54" s="7"/>
    </row>
    <row r="55" spans="1:7">
      <c r="A55" s="19">
        <v>12.1</v>
      </c>
      <c r="B55" s="12" t="s">
        <v>47</v>
      </c>
      <c r="C55" s="13">
        <v>20</v>
      </c>
      <c r="D55" s="15" t="s">
        <v>38</v>
      </c>
      <c r="E55" s="16"/>
      <c r="F55" s="16">
        <f t="shared" ref="F55:F64" si="1">C55*E55</f>
        <v>0</v>
      </c>
      <c r="G55" s="9"/>
    </row>
    <row r="56" spans="1:7">
      <c r="A56" s="19">
        <v>12.2</v>
      </c>
      <c r="B56" s="12" t="s">
        <v>48</v>
      </c>
      <c r="C56" s="13">
        <v>8</v>
      </c>
      <c r="D56" s="15" t="s">
        <v>38</v>
      </c>
      <c r="E56" s="16"/>
      <c r="F56" s="16">
        <f t="shared" si="1"/>
        <v>0</v>
      </c>
      <c r="G56" s="9"/>
    </row>
    <row r="57" spans="1:7">
      <c r="A57" s="19">
        <v>12.3</v>
      </c>
      <c r="B57" s="12" t="s">
        <v>49</v>
      </c>
      <c r="C57" s="13">
        <v>2</v>
      </c>
      <c r="D57" s="15" t="s">
        <v>38</v>
      </c>
      <c r="E57" s="16"/>
      <c r="F57" s="16">
        <f t="shared" si="1"/>
        <v>0</v>
      </c>
      <c r="G57" s="9"/>
    </row>
    <row r="58" spans="1:7">
      <c r="A58" s="19">
        <v>12.4</v>
      </c>
      <c r="B58" s="12" t="s">
        <v>50</v>
      </c>
      <c r="C58" s="13">
        <v>1</v>
      </c>
      <c r="D58" s="15" t="s">
        <v>38</v>
      </c>
      <c r="E58" s="16"/>
      <c r="F58" s="16">
        <f t="shared" si="1"/>
        <v>0</v>
      </c>
      <c r="G58" s="9"/>
    </row>
    <row r="59" spans="1:7">
      <c r="A59" s="19">
        <v>12.5</v>
      </c>
      <c r="B59" s="12" t="s">
        <v>51</v>
      </c>
      <c r="C59" s="13">
        <v>12</v>
      </c>
      <c r="D59" s="15" t="s">
        <v>38</v>
      </c>
      <c r="E59" s="16"/>
      <c r="F59" s="16">
        <f t="shared" si="1"/>
        <v>0</v>
      </c>
      <c r="G59" s="9"/>
    </row>
    <row r="60" spans="1:7">
      <c r="A60" s="19">
        <v>12.6</v>
      </c>
      <c r="B60" s="12" t="s">
        <v>52</v>
      </c>
      <c r="C60" s="13">
        <v>2</v>
      </c>
      <c r="D60" s="15" t="s">
        <v>38</v>
      </c>
      <c r="E60" s="16"/>
      <c r="F60" s="16">
        <f t="shared" si="1"/>
        <v>0</v>
      </c>
      <c r="G60" s="9"/>
    </row>
    <row r="61" spans="1:7">
      <c r="A61" s="19">
        <v>12.7</v>
      </c>
      <c r="B61" s="12" t="s">
        <v>53</v>
      </c>
      <c r="C61" s="13">
        <v>1</v>
      </c>
      <c r="D61" s="15" t="s">
        <v>38</v>
      </c>
      <c r="E61" s="16"/>
      <c r="F61" s="16">
        <f t="shared" si="1"/>
        <v>0</v>
      </c>
      <c r="G61" s="9"/>
    </row>
    <row r="62" spans="1:7">
      <c r="A62" s="19">
        <v>12.8</v>
      </c>
      <c r="B62" s="12" t="s">
        <v>54</v>
      </c>
      <c r="C62" s="13">
        <v>1</v>
      </c>
      <c r="D62" s="15" t="s">
        <v>38</v>
      </c>
      <c r="E62" s="16"/>
      <c r="F62" s="16">
        <f t="shared" si="1"/>
        <v>0</v>
      </c>
      <c r="G62" s="9"/>
    </row>
    <row r="63" spans="1:7">
      <c r="A63" s="19">
        <v>12.9</v>
      </c>
      <c r="B63" s="12" t="s">
        <v>55</v>
      </c>
      <c r="C63" s="13">
        <v>2</v>
      </c>
      <c r="D63" s="15" t="s">
        <v>38</v>
      </c>
      <c r="E63" s="16"/>
      <c r="F63" s="16">
        <f t="shared" si="1"/>
        <v>0</v>
      </c>
      <c r="G63" s="9"/>
    </row>
    <row r="64" spans="1:7">
      <c r="A64" s="20">
        <v>12.1</v>
      </c>
      <c r="B64" s="12" t="s">
        <v>56</v>
      </c>
      <c r="C64" s="13">
        <v>1</v>
      </c>
      <c r="D64" s="15" t="s">
        <v>38</v>
      </c>
      <c r="E64" s="16"/>
      <c r="F64" s="16">
        <f t="shared" si="1"/>
        <v>0</v>
      </c>
      <c r="G64" s="9"/>
    </row>
    <row r="65" spans="1:7">
      <c r="A65" s="9"/>
      <c r="B65" s="9"/>
      <c r="C65" s="9"/>
      <c r="D65" s="9"/>
      <c r="E65" s="9"/>
      <c r="F65" s="9"/>
      <c r="G65" s="18">
        <f>F55+F56+F57+F58+F59+F60+F61+F63+F64</f>
        <v>0</v>
      </c>
    </row>
    <row r="66" spans="1:7">
      <c r="A66" s="5">
        <v>13</v>
      </c>
      <c r="B66" s="6" t="s">
        <v>57</v>
      </c>
      <c r="C66" s="7"/>
      <c r="D66" s="7"/>
      <c r="E66" s="7"/>
      <c r="F66" s="7"/>
      <c r="G66" s="7"/>
    </row>
    <row r="67" spans="1:7">
      <c r="A67" s="19">
        <v>13.1</v>
      </c>
      <c r="B67" s="12" t="s">
        <v>58</v>
      </c>
      <c r="C67" s="13">
        <v>80</v>
      </c>
      <c r="D67" s="15" t="s">
        <v>11</v>
      </c>
      <c r="E67" s="16"/>
      <c r="F67" s="16">
        <f>C67*E67</f>
        <v>0</v>
      </c>
      <c r="G67" s="9"/>
    </row>
    <row r="68" spans="1:7">
      <c r="A68" s="19">
        <v>13.2</v>
      </c>
      <c r="B68" s="12" t="s">
        <v>59</v>
      </c>
      <c r="C68" s="13">
        <v>69</v>
      </c>
      <c r="D68" s="15" t="s">
        <v>60</v>
      </c>
      <c r="E68" s="17"/>
      <c r="F68" s="16">
        <f>C68*E68</f>
        <v>0</v>
      </c>
      <c r="G68" s="9"/>
    </row>
    <row r="69" spans="1:7">
      <c r="A69" s="19">
        <v>13.3</v>
      </c>
      <c r="B69" s="12" t="s">
        <v>61</v>
      </c>
      <c r="C69" s="13">
        <v>17</v>
      </c>
      <c r="D69" s="15" t="s">
        <v>60</v>
      </c>
      <c r="E69" s="16"/>
      <c r="F69" s="16">
        <f>C69*E69</f>
        <v>0</v>
      </c>
      <c r="G69" s="9"/>
    </row>
    <row r="70" spans="1:7">
      <c r="A70" s="19">
        <v>13.4</v>
      </c>
      <c r="B70" s="12" t="s">
        <v>62</v>
      </c>
      <c r="C70" s="13">
        <v>45</v>
      </c>
      <c r="D70" s="15" t="s">
        <v>11</v>
      </c>
      <c r="E70" s="16"/>
      <c r="F70" s="16">
        <f>C70*E70</f>
        <v>0</v>
      </c>
      <c r="G70" s="9"/>
    </row>
    <row r="71" spans="1:7">
      <c r="A71" s="9"/>
      <c r="B71" s="9"/>
      <c r="C71" s="9"/>
      <c r="D71" s="9"/>
      <c r="E71" s="9"/>
      <c r="F71" s="16"/>
      <c r="G71" s="9"/>
    </row>
    <row r="72" spans="1:7">
      <c r="A72" s="9"/>
      <c r="B72" s="9"/>
      <c r="C72" s="9"/>
      <c r="D72" s="9"/>
      <c r="E72" s="9"/>
      <c r="F72" s="9"/>
      <c r="G72" s="18">
        <f>F67+F68+F69+F70</f>
        <v>0</v>
      </c>
    </row>
    <row r="73" spans="1:7">
      <c r="A73" s="5">
        <v>14</v>
      </c>
      <c r="B73" s="6" t="s">
        <v>63</v>
      </c>
      <c r="C73" s="7"/>
      <c r="D73" s="7"/>
      <c r="E73" s="7"/>
      <c r="F73" s="7"/>
      <c r="G73" s="7"/>
    </row>
    <row r="74" spans="1:7">
      <c r="A74" s="19">
        <v>14.1</v>
      </c>
      <c r="B74" s="12" t="s">
        <v>64</v>
      </c>
      <c r="C74" s="13">
        <v>135</v>
      </c>
      <c r="D74" s="15" t="s">
        <v>65</v>
      </c>
      <c r="E74" s="17"/>
      <c r="F74" s="16">
        <f>C74*E74</f>
        <v>0</v>
      </c>
      <c r="G74" s="9"/>
    </row>
    <row r="75" spans="1:7">
      <c r="A75" s="19">
        <v>14.2</v>
      </c>
      <c r="B75" s="12" t="s">
        <v>66</v>
      </c>
      <c r="C75" s="13">
        <v>55</v>
      </c>
      <c r="D75" s="15" t="s">
        <v>67</v>
      </c>
      <c r="E75" s="16"/>
      <c r="F75" s="16">
        <f>C75*E75</f>
        <v>0</v>
      </c>
      <c r="G75" s="9"/>
    </row>
    <row r="76" spans="1:7">
      <c r="A76" s="9"/>
      <c r="B76" s="9"/>
      <c r="C76" s="9"/>
      <c r="D76" s="9"/>
      <c r="E76" s="9"/>
      <c r="F76" s="9"/>
      <c r="G76" s="18">
        <f>F74+F75</f>
        <v>0</v>
      </c>
    </row>
    <row r="77" spans="1:7">
      <c r="A77" s="5">
        <v>15</v>
      </c>
      <c r="B77" s="6" t="s">
        <v>68</v>
      </c>
      <c r="C77" s="7"/>
      <c r="D77" s="7"/>
      <c r="E77" s="7"/>
      <c r="F77" s="7"/>
      <c r="G77" s="7"/>
    </row>
    <row r="78" spans="1:7">
      <c r="A78" s="19">
        <v>15.1</v>
      </c>
      <c r="B78" s="12" t="s">
        <v>69</v>
      </c>
      <c r="C78" s="13">
        <v>1</v>
      </c>
      <c r="D78" s="15" t="s">
        <v>38</v>
      </c>
      <c r="E78" s="16"/>
      <c r="F78" s="16">
        <f>C78*E78</f>
        <v>0</v>
      </c>
      <c r="G78" s="9"/>
    </row>
    <row r="79" spans="1:7">
      <c r="A79" s="19">
        <v>15.2</v>
      </c>
      <c r="B79" s="12" t="s">
        <v>70</v>
      </c>
      <c r="C79" s="13">
        <v>3</v>
      </c>
      <c r="D79" s="15" t="s">
        <v>38</v>
      </c>
      <c r="E79" s="16"/>
      <c r="F79" s="16">
        <f>C79*E79</f>
        <v>0</v>
      </c>
      <c r="G79" s="9"/>
    </row>
    <row r="80" spans="1:7">
      <c r="A80" s="9"/>
      <c r="B80" s="9"/>
      <c r="C80" s="9"/>
      <c r="D80" s="9"/>
      <c r="E80" s="9"/>
      <c r="F80" s="9"/>
      <c r="G80" s="18">
        <f>F78+F79</f>
        <v>0</v>
      </c>
    </row>
    <row r="82" spans="1:7">
      <c r="A82" s="5">
        <v>16</v>
      </c>
      <c r="B82" s="27" t="s">
        <v>71</v>
      </c>
      <c r="C82" s="24"/>
      <c r="D82" s="7"/>
      <c r="E82" s="7"/>
      <c r="F82" s="7"/>
      <c r="G82" s="7"/>
    </row>
    <row r="83" spans="1:7">
      <c r="A83" s="19">
        <v>16.100000000000001</v>
      </c>
      <c r="B83" s="26" t="s">
        <v>72</v>
      </c>
      <c r="C83" s="23">
        <v>45</v>
      </c>
      <c r="D83" s="15" t="s">
        <v>11</v>
      </c>
      <c r="E83" s="17"/>
      <c r="F83" s="16">
        <f>C83*E83</f>
        <v>0</v>
      </c>
      <c r="G83" s="9"/>
    </row>
    <row r="84" spans="1:7">
      <c r="A84" s="19">
        <v>16.2</v>
      </c>
      <c r="B84" s="26" t="s">
        <v>73</v>
      </c>
      <c r="C84" s="23">
        <v>25</v>
      </c>
      <c r="D84" s="15" t="s">
        <v>60</v>
      </c>
      <c r="E84" s="17"/>
      <c r="F84" s="16">
        <f>C84*E84</f>
        <v>0</v>
      </c>
      <c r="G84" s="9"/>
    </row>
    <row r="85" spans="1:7">
      <c r="A85" s="9"/>
      <c r="B85" s="25"/>
      <c r="C85" s="25"/>
      <c r="D85" s="9"/>
      <c r="E85" s="9"/>
      <c r="F85" s="9"/>
      <c r="G85" s="18">
        <f>F83+F84</f>
        <v>0</v>
      </c>
    </row>
    <row r="86" spans="1:7">
      <c r="A86" s="5">
        <v>17</v>
      </c>
      <c r="B86" s="27" t="s">
        <v>74</v>
      </c>
      <c r="C86" s="24"/>
      <c r="D86" s="7"/>
      <c r="E86" s="7"/>
      <c r="F86" s="7"/>
      <c r="G86" s="7"/>
    </row>
    <row r="87" spans="1:7">
      <c r="A87" s="19">
        <v>17.100000000000001</v>
      </c>
      <c r="B87" s="26" t="s">
        <v>75</v>
      </c>
      <c r="C87" s="23">
        <v>55</v>
      </c>
      <c r="D87" s="15" t="s">
        <v>65</v>
      </c>
      <c r="E87" s="17"/>
      <c r="F87" s="16">
        <f>C87*E87</f>
        <v>0</v>
      </c>
      <c r="G87" s="9"/>
    </row>
    <row r="88" spans="1:7">
      <c r="A88" s="19">
        <v>17.2</v>
      </c>
      <c r="B88" s="26" t="s">
        <v>76</v>
      </c>
      <c r="C88" s="23">
        <v>1</v>
      </c>
      <c r="D88" s="15" t="s">
        <v>77</v>
      </c>
      <c r="E88" s="16"/>
      <c r="F88" s="16">
        <f>C88*E88</f>
        <v>0</v>
      </c>
      <c r="G88" s="9"/>
    </row>
    <row r="89" spans="1:7">
      <c r="A89" s="19">
        <v>17.2</v>
      </c>
      <c r="B89" s="26" t="s">
        <v>78</v>
      </c>
      <c r="C89" s="23">
        <v>1</v>
      </c>
      <c r="D89" s="15" t="s">
        <v>77</v>
      </c>
      <c r="E89" s="16"/>
      <c r="F89" s="16">
        <f>C89*E89</f>
        <v>0</v>
      </c>
      <c r="G89" s="9"/>
    </row>
    <row r="90" spans="1:7">
      <c r="A90" s="19">
        <v>17.2</v>
      </c>
      <c r="B90" s="26" t="s">
        <v>79</v>
      </c>
      <c r="C90" s="23">
        <v>15</v>
      </c>
      <c r="D90" s="15" t="s">
        <v>60</v>
      </c>
      <c r="E90" s="21"/>
      <c r="F90" s="16">
        <f>C90*E90</f>
        <v>0</v>
      </c>
      <c r="G90" s="9"/>
    </row>
    <row r="91" spans="1:7">
      <c r="A91" s="9"/>
      <c r="B91" s="25"/>
      <c r="C91" s="25"/>
      <c r="D91" s="9"/>
      <c r="E91" s="9"/>
      <c r="F91" s="9"/>
      <c r="G91" s="18">
        <f>F87+F88+F89+F90</f>
        <v>0</v>
      </c>
    </row>
    <row r="92" spans="1:7">
      <c r="A92" s="5">
        <v>18</v>
      </c>
      <c r="B92" s="27" t="s">
        <v>80</v>
      </c>
      <c r="C92" s="24"/>
      <c r="D92" s="7"/>
      <c r="E92" s="7"/>
      <c r="F92" s="7"/>
      <c r="G92" s="7"/>
    </row>
    <row r="93" spans="1:7">
      <c r="A93" s="19">
        <v>18.100000000000001</v>
      </c>
      <c r="B93" s="26" t="s">
        <v>81</v>
      </c>
      <c r="C93" s="23">
        <v>20</v>
      </c>
      <c r="D93" s="15" t="s">
        <v>11</v>
      </c>
      <c r="E93" s="16"/>
      <c r="F93" s="16">
        <f>C93*E93</f>
        <v>0</v>
      </c>
      <c r="G93" s="9"/>
    </row>
    <row r="94" spans="1:7">
      <c r="A94" s="19">
        <v>18.2</v>
      </c>
      <c r="B94" s="26" t="s">
        <v>82</v>
      </c>
      <c r="C94" s="23">
        <v>70</v>
      </c>
      <c r="D94" s="15" t="s">
        <v>60</v>
      </c>
      <c r="E94" s="17"/>
      <c r="F94" s="16">
        <f>C94*E94</f>
        <v>0</v>
      </c>
      <c r="G94" s="9"/>
    </row>
    <row r="95" spans="1:7">
      <c r="A95" s="22"/>
      <c r="B95" s="25"/>
      <c r="C95" s="25"/>
      <c r="D95" s="9"/>
      <c r="E95" s="9"/>
      <c r="F95" s="9"/>
      <c r="G95" s="18">
        <f>F93+F94</f>
        <v>0</v>
      </c>
    </row>
    <row r="96" spans="1:7">
      <c r="A96" s="5">
        <v>19</v>
      </c>
      <c r="B96" s="27" t="s">
        <v>83</v>
      </c>
      <c r="C96" s="24"/>
      <c r="D96" s="7"/>
      <c r="E96" s="7"/>
      <c r="F96" s="7"/>
      <c r="G96" s="7"/>
    </row>
    <row r="97" spans="1:14">
      <c r="A97" s="19">
        <v>19.100000000000001</v>
      </c>
      <c r="B97" s="26" t="s">
        <v>84</v>
      </c>
      <c r="C97" s="23">
        <v>1</v>
      </c>
      <c r="D97" s="15" t="s">
        <v>77</v>
      </c>
      <c r="E97" s="16"/>
      <c r="F97" s="16">
        <f>C97*E97</f>
        <v>0</v>
      </c>
      <c r="G97" s="9"/>
    </row>
    <row r="98" spans="1:14">
      <c r="A98" s="9"/>
      <c r="B98" s="25"/>
      <c r="C98" s="25"/>
      <c r="D98" s="9"/>
      <c r="E98" s="9"/>
      <c r="F98" s="9"/>
      <c r="G98" s="18">
        <f>F97</f>
        <v>0</v>
      </c>
    </row>
    <row r="99" spans="1:14">
      <c r="A99" s="5">
        <v>20</v>
      </c>
      <c r="B99" s="27" t="s">
        <v>85</v>
      </c>
      <c r="C99" s="24"/>
      <c r="D99" s="7"/>
      <c r="E99" s="7"/>
      <c r="F99" s="7"/>
      <c r="G99" s="7"/>
    </row>
    <row r="100" spans="1:14">
      <c r="A100" s="19">
        <v>20.100000000000001</v>
      </c>
      <c r="B100" s="26" t="s">
        <v>86</v>
      </c>
      <c r="C100" s="23">
        <v>1</v>
      </c>
      <c r="D100" s="15" t="s">
        <v>77</v>
      </c>
      <c r="E100" s="16"/>
      <c r="F100" s="16">
        <f>C100*E100</f>
        <v>0</v>
      </c>
      <c r="G100" s="9"/>
    </row>
    <row r="101" spans="1:14">
      <c r="A101" s="9"/>
      <c r="B101" s="25"/>
      <c r="C101" s="25"/>
      <c r="D101" s="9"/>
      <c r="E101" s="9"/>
      <c r="F101" s="9"/>
      <c r="G101" s="18">
        <f>F100</f>
        <v>0</v>
      </c>
    </row>
    <row r="102" spans="1:14">
      <c r="A102" s="60" t="s">
        <v>101</v>
      </c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</row>
    <row r="103" spans="1:14" ht="15">
      <c r="A103" s="34" t="s">
        <v>87</v>
      </c>
      <c r="B103" s="35"/>
      <c r="C103" s="36"/>
      <c r="D103" s="37" t="s">
        <v>88</v>
      </c>
      <c r="E103" s="38"/>
      <c r="F103" s="39"/>
      <c r="G103" s="31">
        <f>G10+G13+G17+G21+G25+G28+G31+G34+G39+G43+G53+G65+G72+G76+G80+G85+G91+G95+G98+G101</f>
        <v>0</v>
      </c>
    </row>
    <row r="104" spans="1:14" ht="15">
      <c r="A104" s="53" t="s">
        <v>89</v>
      </c>
      <c r="B104" s="54"/>
      <c r="C104" s="54"/>
      <c r="D104" s="54"/>
      <c r="E104" s="55"/>
    </row>
    <row r="105" spans="1:14" ht="15">
      <c r="A105" s="48" t="s">
        <v>90</v>
      </c>
      <c r="B105" s="44"/>
      <c r="C105" s="45">
        <f>G103*10%</f>
        <v>0</v>
      </c>
      <c r="D105" s="46"/>
      <c r="E105" s="47"/>
    </row>
    <row r="106" spans="1:14" ht="15">
      <c r="A106" s="43" t="s">
        <v>95</v>
      </c>
      <c r="B106" s="44"/>
      <c r="C106" s="45">
        <f>G103*30%</f>
        <v>0</v>
      </c>
      <c r="D106" s="46"/>
      <c r="E106" s="47"/>
    </row>
    <row r="107" spans="1:14" ht="15">
      <c r="A107" s="43" t="s">
        <v>96</v>
      </c>
      <c r="B107" s="44"/>
      <c r="C107" s="45">
        <f>G103*6%</f>
        <v>0</v>
      </c>
      <c r="D107" s="46"/>
      <c r="E107" s="47"/>
    </row>
    <row r="108" spans="1:14" ht="15">
      <c r="A108" s="48" t="s">
        <v>97</v>
      </c>
      <c r="B108" s="44"/>
      <c r="C108" s="45">
        <f>G103*1%</f>
        <v>0</v>
      </c>
      <c r="D108" s="46"/>
      <c r="E108" s="47"/>
    </row>
    <row r="109" spans="1:14" ht="15">
      <c r="A109" s="48" t="s">
        <v>98</v>
      </c>
      <c r="B109" s="44"/>
      <c r="C109" s="45">
        <f>G103*0.01%</f>
        <v>0</v>
      </c>
      <c r="D109" s="46"/>
      <c r="E109" s="47"/>
    </row>
    <row r="110" spans="1:14" ht="15">
      <c r="A110" s="48" t="s">
        <v>99</v>
      </c>
      <c r="B110" s="44"/>
      <c r="C110" s="45">
        <f>G103*3%</f>
        <v>0</v>
      </c>
      <c r="D110" s="46"/>
      <c r="E110" s="47"/>
    </row>
    <row r="111" spans="1:14" ht="15">
      <c r="A111" s="48" t="s">
        <v>91</v>
      </c>
      <c r="B111" s="44"/>
      <c r="C111" s="49"/>
      <c r="D111" s="50" t="s">
        <v>92</v>
      </c>
      <c r="E111" s="51"/>
      <c r="F111" s="52"/>
      <c r="G111" s="32">
        <f>C105+C106+C107</f>
        <v>0</v>
      </c>
    </row>
    <row r="112" spans="1:14" ht="16.5">
      <c r="A112" s="56" t="s">
        <v>93</v>
      </c>
      <c r="B112" s="57"/>
      <c r="C112" s="58"/>
      <c r="D112" s="59"/>
      <c r="E112" s="28" t="s">
        <v>94</v>
      </c>
      <c r="F112" s="29"/>
      <c r="G112" s="30">
        <f>G103+G111</f>
        <v>0</v>
      </c>
    </row>
  </sheetData>
  <mergeCells count="22">
    <mergeCell ref="A112:B112"/>
    <mergeCell ref="C112:D112"/>
    <mergeCell ref="A108:B108"/>
    <mergeCell ref="C108:E108"/>
    <mergeCell ref="A109:B109"/>
    <mergeCell ref="C109:E109"/>
    <mergeCell ref="A110:B110"/>
    <mergeCell ref="C110:E110"/>
    <mergeCell ref="A107:B107"/>
    <mergeCell ref="C107:E107"/>
    <mergeCell ref="A111:C111"/>
    <mergeCell ref="D111:F111"/>
    <mergeCell ref="A104:E104"/>
    <mergeCell ref="A105:B105"/>
    <mergeCell ref="C105:E105"/>
    <mergeCell ref="A106:B106"/>
    <mergeCell ref="C106:E106"/>
    <mergeCell ref="A102:N102"/>
    <mergeCell ref="A103:C103"/>
    <mergeCell ref="D103:F103"/>
    <mergeCell ref="A1:C1"/>
    <mergeCell ref="A3:G3"/>
  </mergeCells>
  <pageMargins left="0.7" right="0.7" top="0.75" bottom="0.75" header="0.3" footer="0.3"/>
  <pageSetup scale="56" orientation="portrait" r:id="rId1"/>
  <rowBreaks count="1" manualBreakCount="1">
    <brk id="3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SALON MULTIUSO</vt:lpstr>
      <vt:lpstr>'SALON MULTIUSO'!Área_de_impresión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Manuel Alcantara Santana</dc:creator>
  <cp:lastModifiedBy>Ast. Sindico</cp:lastModifiedBy>
  <cp:lastPrinted>2023-04-12T18:49:17Z</cp:lastPrinted>
  <dcterms:created xsi:type="dcterms:W3CDTF">2023-03-21T20:04:17Z</dcterms:created>
  <dcterms:modified xsi:type="dcterms:W3CDTF">2023-04-12T18:52:30Z</dcterms:modified>
</cp:coreProperties>
</file>